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https://d.docs.live.net/0bcf8aa4b6957edd/RB Health/"/>
    </mc:Choice>
  </mc:AlternateContent>
  <xr:revisionPtr revIDLastSave="0" documentId="8_{6960DCC2-A0ED-4D08-8B71-3943BBD0E9CC}" xr6:coauthVersionLast="40" xr6:coauthVersionMax="40" xr10:uidLastSave="{00000000-0000-0000-0000-000000000000}"/>
  <bookViews>
    <workbookView xWindow="2342" yWindow="413" windowWidth="18720" windowHeight="11583" xr2:uid="{00000000-000D-0000-FFFF-FFFF00000000}"/>
  </bookViews>
  <sheets>
    <sheet name="IC Risk Assessment" sheetId="1" r:id="rId1"/>
    <sheet name="RISK ASSESSMENT PRIORITY" sheetId="2" r:id="rId2"/>
    <sheet name="Definition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8" i="1" l="1"/>
  <c r="V9" i="1"/>
  <c r="V10" i="1"/>
  <c r="V11" i="1"/>
  <c r="V12" i="1"/>
  <c r="V13" i="1"/>
  <c r="V14" i="1"/>
  <c r="V15" i="1"/>
  <c r="V16" i="1"/>
  <c r="V17" i="1"/>
  <c r="V18" i="1"/>
  <c r="V19" i="1"/>
  <c r="V20" i="1"/>
  <c r="V21" i="1"/>
  <c r="V6" i="1"/>
  <c r="V7" i="1" l="1"/>
  <c r="W16" i="1" s="1"/>
  <c r="W15" i="1" l="1"/>
  <c r="W13" i="1"/>
  <c r="W14" i="1"/>
  <c r="W7" i="1"/>
  <c r="W17" i="1"/>
  <c r="W9" i="1"/>
  <c r="W19" i="1"/>
  <c r="W18" i="1"/>
  <c r="W12" i="1"/>
  <c r="W20" i="1"/>
  <c r="W21" i="1"/>
  <c r="W11" i="1"/>
  <c r="W6" i="1"/>
  <c r="W10" i="1"/>
  <c r="W8" i="1"/>
  <c r="Y21" i="1" l="1"/>
  <c r="D21" i="2" s="1"/>
  <c r="Y13" i="1"/>
  <c r="D13" i="2" s="1"/>
  <c r="Y18" i="1"/>
  <c r="D18" i="2" s="1"/>
  <c r="Y10" i="1"/>
  <c r="D10" i="2" s="1"/>
  <c r="Y15" i="1"/>
  <c r="D15" i="2" s="1"/>
  <c r="Y7" i="1"/>
  <c r="D7" i="2" s="1"/>
  <c r="Y20" i="1"/>
  <c r="D20" i="2" s="1"/>
  <c r="Y12" i="1"/>
  <c r="D12" i="2" s="1"/>
  <c r="Y16" i="1"/>
  <c r="D16" i="2" s="1"/>
  <c r="Y8" i="1"/>
  <c r="D8" i="2" s="1"/>
  <c r="Y17" i="1"/>
  <c r="D17" i="2" s="1"/>
  <c r="Y9" i="1"/>
  <c r="D9" i="2" s="1"/>
  <c r="Y11" i="1"/>
  <c r="D11" i="2" s="1"/>
  <c r="Y14" i="1"/>
  <c r="D14" i="2" s="1"/>
  <c r="Y6" i="1"/>
  <c r="D6" i="2" s="1"/>
  <c r="Y19" i="1"/>
  <c r="D19" i="2" s="1"/>
</calcChain>
</file>

<file path=xl/sharedStrings.xml><?xml version="1.0" encoding="utf-8"?>
<sst xmlns="http://schemas.openxmlformats.org/spreadsheetml/2006/main" count="59" uniqueCount="55">
  <si>
    <t>Infection Prevention Risk Assessment for Nursing Homes</t>
  </si>
  <si>
    <t>Month:</t>
  </si>
  <si>
    <t>Year:</t>
  </si>
  <si>
    <t>Event</t>
  </si>
  <si>
    <t>Probability of Occurrence</t>
  </si>
  <si>
    <t>x</t>
  </si>
  <si>
    <t>Severity Rating</t>
  </si>
  <si>
    <t>Current Capacity and Performance</t>
  </si>
  <si>
    <t>Risk Score</t>
  </si>
  <si>
    <t>1
Rarely</t>
  </si>
  <si>
    <t>2
Sometimes</t>
  </si>
  <si>
    <t>3
Frequently</t>
  </si>
  <si>
    <t>4
Almost 
always/ ongoing</t>
  </si>
  <si>
    <t>5-Almost always</t>
  </si>
  <si>
    <t>1
Minimal 
Harm</t>
  </si>
  <si>
    <t>2
Some 
Harm</t>
  </si>
  <si>
    <t>3
Major 
Harm</t>
  </si>
  <si>
    <t>4
Cata-
strophic 
Harm</t>
  </si>
  <si>
    <t>5-Catastrophic harm</t>
  </si>
  <si>
    <t>1
Policy, 
Resources</t>
  </si>
  <si>
    <t>2
Policy, 
some 
Resources</t>
  </si>
  <si>
    <t xml:space="preserve">3
Policy 
Gaps, 
some 
Resources </t>
  </si>
  <si>
    <t>4
Major 
Policy 
Gaps, 
lack 
Resources</t>
  </si>
  <si>
    <t>RANK</t>
  </si>
  <si>
    <t>PRIORITY</t>
  </si>
  <si>
    <t>Staff non-compliant with hand hygiene</t>
  </si>
  <si>
    <t>Staff non-compliant with standard precautions</t>
  </si>
  <si>
    <t>Staff non-compliant with isolation precautions</t>
  </si>
  <si>
    <t>Improper cleaning and disinfection of shared medical equipment</t>
  </si>
  <si>
    <t>Improper cleaning and disinfection of glucometers</t>
  </si>
  <si>
    <t>Resident C. difficile infections</t>
  </si>
  <si>
    <t>Resident wound infections</t>
  </si>
  <si>
    <t>Resident pressure ulcers</t>
  </si>
  <si>
    <t>Resident with scabies</t>
  </si>
  <si>
    <t>Needle stick injuries</t>
  </si>
  <si>
    <t>Ineffective cleaning and disinfection of resident rooms</t>
  </si>
  <si>
    <t>Medication errors</t>
  </si>
  <si>
    <t>Ineffective surveillance practices</t>
  </si>
  <si>
    <t>Low vaccination rates for staff</t>
  </si>
  <si>
    <t>Low flu and pneumonia vaccination rates for residents</t>
  </si>
  <si>
    <t>Additional items to be added</t>
  </si>
  <si>
    <t>EVENT</t>
  </si>
  <si>
    <t>RISK ASSESSMENT PRIORITY</t>
  </si>
  <si>
    <t>DEFINITIONS</t>
  </si>
  <si>
    <t>Probability of Occurance</t>
  </si>
  <si>
    <t>Current Capacity</t>
  </si>
  <si>
    <t>Consider the following questions. Has the event happened in the past?  Is the event likely to occur in the future? How often does the event occur or is it likely to occur?</t>
  </si>
  <si>
    <t>Consider the following questions.  What is the impact on the patient/resident? Will the event lead to significant morbidity or mortality? Is there the potential for loss of function or loss of quality of life? What is the impact on the facility? Are there financial, legal, or regulatory issues associated with the event? What does the literature tell us abou the event?</t>
  </si>
  <si>
    <t xml:space="preserve">Consider the following questions. Do you have policies and procedures in place to address the event? Are the necessary resources (i.e. supplies, technology) readily available to address the event? Has staff been properly trained? </t>
  </si>
  <si>
    <t>Training Program</t>
  </si>
  <si>
    <t>4
Major gaps</t>
  </si>
  <si>
    <t>3
Some gaps</t>
  </si>
  <si>
    <t>Consider the following questions. Do you have training materials or does training need to be developed? Have staff been trained? Are staff trained annually and as needed? Have competencies been assessed and verified?</t>
  </si>
  <si>
    <t>2
A few gaps</t>
  </si>
  <si>
    <t>1
No gaps; all trained &amp; validated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</si>
</sst>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9"/>
      <color theme="1"/>
      <name val="Arial Narrow"/>
      <family val="2"/>
    </font>
    <font>
      <b/>
      <sz val="9"/>
      <color theme="1"/>
      <name val="Arial Narrow"/>
      <family val="2"/>
    </font>
    <font>
      <sz val="9"/>
      <color rgb="FF574123"/>
      <name val="Arial Narrow"/>
      <family val="2"/>
    </font>
    <font>
      <b/>
      <sz val="14"/>
      <color theme="1"/>
      <name val="Calibri"/>
      <family val="2"/>
      <scheme val="minor"/>
    </font>
    <font>
      <b/>
      <sz val="12"/>
      <color theme="1"/>
      <name val="Calibri"/>
      <family val="2"/>
    </font>
    <font>
      <sz val="12"/>
      <color theme="1"/>
      <name val="Calibri"/>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rgb="FF000000"/>
      </patternFill>
    </fill>
    <fill>
      <patternFill patternType="solid">
        <fgColor theme="0" tint="-4.9989318521683403E-2"/>
        <bgColor rgb="FF000000"/>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theme="1"/>
      </left>
      <right style="medium">
        <color theme="1"/>
      </right>
      <top style="medium">
        <color theme="1"/>
      </top>
      <bottom style="thin">
        <color indexed="64"/>
      </bottom>
      <diagonal/>
    </border>
    <border>
      <left style="medium">
        <color theme="1"/>
      </left>
      <right style="medium">
        <color theme="1"/>
      </right>
      <top style="thin">
        <color indexed="64"/>
      </top>
      <bottom style="thin">
        <color indexed="64"/>
      </bottom>
      <diagonal/>
    </border>
    <border>
      <left style="medium">
        <color theme="1"/>
      </left>
      <right style="medium">
        <color theme="1"/>
      </right>
      <top style="thin">
        <color indexed="64"/>
      </top>
      <bottom style="medium">
        <color theme="1"/>
      </bottom>
      <diagonal/>
    </border>
    <border>
      <left style="medium">
        <color theme="1"/>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medium">
        <color indexed="64"/>
      </right>
      <top style="thin">
        <color indexed="64"/>
      </top>
      <bottom style="thin">
        <color indexed="64"/>
      </bottom>
      <diagonal/>
    </border>
    <border>
      <left style="medium">
        <color indexed="64"/>
      </left>
      <right style="medium">
        <color theme="1"/>
      </right>
      <top style="thin">
        <color indexed="64"/>
      </top>
      <bottom style="thin">
        <color indexed="64"/>
      </bottom>
      <diagonal/>
    </border>
    <border>
      <left style="medium">
        <color theme="1"/>
      </left>
      <right style="medium">
        <color indexed="64"/>
      </right>
      <top style="thin">
        <color indexed="64"/>
      </top>
      <bottom style="medium">
        <color theme="1"/>
      </bottom>
      <diagonal/>
    </border>
    <border>
      <left style="medium">
        <color indexed="64"/>
      </left>
      <right style="medium">
        <color theme="1"/>
      </right>
      <top style="thin">
        <color indexed="64"/>
      </top>
      <bottom style="medium">
        <color theme="1"/>
      </bottom>
      <diagonal/>
    </border>
  </borders>
  <cellStyleXfs count="1">
    <xf numFmtId="0" fontId="0" fillId="0" borderId="0"/>
  </cellStyleXfs>
  <cellXfs count="106">
    <xf numFmtId="0" fontId="0" fillId="0" borderId="0" xfId="0"/>
    <xf numFmtId="0" fontId="1" fillId="0" borderId="1" xfId="0" applyFont="1" applyBorder="1"/>
    <xf numFmtId="0" fontId="1" fillId="0" borderId="2" xfId="0" applyFont="1" applyBorder="1"/>
    <xf numFmtId="0" fontId="1" fillId="0" borderId="3" xfId="0" applyFont="1" applyBorder="1"/>
    <xf numFmtId="0" fontId="2" fillId="0" borderId="4" xfId="0" applyFont="1" applyBorder="1"/>
    <xf numFmtId="0" fontId="2" fillId="2" borderId="6" xfId="0" applyFont="1" applyFill="1" applyBorder="1" applyAlignment="1"/>
    <xf numFmtId="0" fontId="2" fillId="2" borderId="0" xfId="0" applyFont="1" applyFill="1" applyBorder="1"/>
    <xf numFmtId="0" fontId="2" fillId="0" borderId="9" xfId="0" applyFont="1" applyBorder="1"/>
    <xf numFmtId="0" fontId="1" fillId="0" borderId="4" xfId="0" applyFont="1" applyBorder="1"/>
    <xf numFmtId="0" fontId="1" fillId="2" borderId="11" xfId="0" applyFont="1" applyFill="1" applyBorder="1" applyAlignment="1">
      <alignment horizontal="left" vertical="center"/>
    </xf>
    <xf numFmtId="0" fontId="1" fillId="2" borderId="11" xfId="0" applyFont="1" applyFill="1" applyBorder="1" applyAlignment="1">
      <alignment horizontal="right"/>
    </xf>
    <xf numFmtId="0" fontId="1" fillId="2" borderId="11" xfId="0" applyFont="1" applyFill="1" applyBorder="1" applyAlignment="1"/>
    <xf numFmtId="0" fontId="1" fillId="2" borderId="0" xfId="0" applyFont="1" applyFill="1" applyBorder="1"/>
    <xf numFmtId="0" fontId="1" fillId="0" borderId="9" xfId="0" applyFont="1" applyBorder="1"/>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1" fillId="0" borderId="4" xfId="0" applyFont="1" applyBorder="1" applyAlignment="1">
      <alignment wrapText="1"/>
    </xf>
    <xf numFmtId="0" fontId="1" fillId="2" borderId="13"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Border="1" applyAlignment="1">
      <alignment horizontal="center" wrapText="1"/>
    </xf>
    <xf numFmtId="0" fontId="1" fillId="0" borderId="0" xfId="0" applyFont="1" applyBorder="1" applyAlignment="1">
      <alignment wrapText="1"/>
    </xf>
    <xf numFmtId="0" fontId="1" fillId="0" borderId="14" xfId="0" applyFont="1" applyBorder="1" applyAlignment="1">
      <alignment wrapText="1"/>
    </xf>
    <xf numFmtId="0" fontId="1" fillId="0" borderId="0" xfId="0" applyFont="1" applyBorder="1" applyAlignment="1">
      <alignment horizontal="center"/>
    </xf>
    <xf numFmtId="0" fontId="3" fillId="0" borderId="0" xfId="0" applyFont="1" applyBorder="1" applyAlignment="1">
      <alignment horizontal="center"/>
    </xf>
    <xf numFmtId="0" fontId="1" fillId="3" borderId="0" xfId="0" applyFont="1" applyFill="1" applyBorder="1" applyAlignment="1">
      <alignment horizontal="center"/>
    </xf>
    <xf numFmtId="0" fontId="1" fillId="0" borderId="15" xfId="0" applyFont="1" applyBorder="1"/>
    <xf numFmtId="0" fontId="1" fillId="0" borderId="16" xfId="0" applyFont="1" applyBorder="1"/>
    <xf numFmtId="0" fontId="1" fillId="0" borderId="17" xfId="0" applyFont="1" applyBorder="1"/>
    <xf numFmtId="0" fontId="2" fillId="0" borderId="0" xfId="0" applyFont="1" applyBorder="1"/>
    <xf numFmtId="0" fontId="1" fillId="0" borderId="0" xfId="0" applyFont="1" applyBorder="1"/>
    <xf numFmtId="0" fontId="2" fillId="0" borderId="9" xfId="0" applyFont="1" applyBorder="1" applyAlignment="1">
      <alignment horizontal="center" vertical="center"/>
    </xf>
    <xf numFmtId="0" fontId="1" fillId="2" borderId="0" xfId="0" applyFont="1" applyFill="1" applyBorder="1" applyAlignment="1">
      <alignment horizontal="left" vertical="center"/>
    </xf>
    <xf numFmtId="0" fontId="2" fillId="0" borderId="5" xfId="0" applyFont="1" applyBorder="1"/>
    <xf numFmtId="0" fontId="2" fillId="0" borderId="6" xfId="0" applyFont="1" applyBorder="1"/>
    <xf numFmtId="0" fontId="2" fillId="0" borderId="8" xfId="0" applyFont="1" applyBorder="1"/>
    <xf numFmtId="0" fontId="1" fillId="0" borderId="18" xfId="0" applyFont="1" applyBorder="1"/>
    <xf numFmtId="0" fontId="1" fillId="0" borderId="19" xfId="0" applyFont="1" applyBorder="1"/>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1" fillId="0" borderId="10" xfId="0" applyFont="1" applyBorder="1"/>
    <xf numFmtId="0" fontId="1" fillId="0" borderId="11" xfId="0" applyFont="1" applyBorder="1"/>
    <xf numFmtId="0" fontId="1" fillId="0" borderId="12" xfId="0" applyFont="1" applyBorder="1"/>
    <xf numFmtId="0" fontId="2" fillId="0" borderId="18" xfId="0" applyFont="1" applyBorder="1"/>
    <xf numFmtId="0" fontId="2" fillId="0" borderId="19" xfId="0" applyFont="1" applyBorder="1"/>
    <xf numFmtId="0" fontId="1" fillId="0" borderId="4" xfId="0" applyFont="1" applyBorder="1" applyAlignment="1">
      <alignment vertical="center"/>
    </xf>
    <xf numFmtId="0" fontId="1" fillId="0" borderId="18" xfId="0" applyFont="1" applyBorder="1" applyAlignment="1">
      <alignment vertical="center"/>
    </xf>
    <xf numFmtId="0" fontId="5" fillId="5" borderId="20" xfId="0" applyFont="1" applyFill="1" applyBorder="1" applyAlignment="1">
      <alignment horizontal="center" vertical="center"/>
    </xf>
    <xf numFmtId="0" fontId="1" fillId="0" borderId="19" xfId="0" applyFont="1" applyBorder="1" applyAlignment="1">
      <alignment vertical="center"/>
    </xf>
    <xf numFmtId="0" fontId="1" fillId="0" borderId="9" xfId="0" applyFont="1" applyBorder="1" applyAlignment="1">
      <alignment vertical="center"/>
    </xf>
    <xf numFmtId="0" fontId="0" fillId="0" borderId="0" xfId="0" applyAlignment="1">
      <alignment vertical="center"/>
    </xf>
    <xf numFmtId="0" fontId="6" fillId="4" borderId="21" xfId="0" applyFont="1" applyFill="1" applyBorder="1" applyAlignment="1">
      <alignment horizontal="center" vertical="center"/>
    </xf>
    <xf numFmtId="0" fontId="1" fillId="0" borderId="4" xfId="0" applyFont="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9" xfId="0" applyFont="1" applyBorder="1" applyAlignment="1">
      <alignment vertical="center" wrapText="1"/>
    </xf>
    <xf numFmtId="0" fontId="6" fillId="4" borderId="22" xfId="0" applyFont="1" applyFill="1" applyBorder="1" applyAlignment="1">
      <alignment horizontal="center" vertical="center"/>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2" fillId="2" borderId="11" xfId="0" applyFont="1" applyFill="1" applyBorder="1" applyAlignment="1">
      <alignment horizontal="center" vertical="center"/>
    </xf>
    <xf numFmtId="0" fontId="1" fillId="2" borderId="7" xfId="0" applyFont="1" applyFill="1" applyBorder="1" applyAlignment="1">
      <alignment horizontal="center" wrapText="1"/>
    </xf>
    <xf numFmtId="0" fontId="1" fillId="2" borderId="0" xfId="0" applyFont="1" applyFill="1" applyBorder="1" applyAlignment="1">
      <alignment horizontal="right"/>
    </xf>
    <xf numFmtId="0" fontId="1" fillId="2" borderId="0" xfId="0" applyFont="1" applyFill="1" applyBorder="1" applyAlignment="1">
      <alignment horizontal="left"/>
    </xf>
    <xf numFmtId="0" fontId="1" fillId="2" borderId="0" xfId="0" applyFont="1" applyFill="1" applyBorder="1" applyAlignment="1"/>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2" fillId="2" borderId="31" xfId="0" applyFont="1" applyFill="1" applyBorder="1" applyAlignment="1">
      <alignment horizontal="center" vertical="center"/>
    </xf>
    <xf numFmtId="0" fontId="1" fillId="2" borderId="18" xfId="0" applyFont="1" applyFill="1" applyBorder="1" applyAlignment="1">
      <alignment horizontal="left" vertical="center"/>
    </xf>
    <xf numFmtId="0" fontId="1" fillId="2" borderId="32" xfId="0" applyFont="1" applyFill="1" applyBorder="1" applyAlignment="1">
      <alignment horizontal="center" wrapText="1"/>
    </xf>
    <xf numFmtId="0" fontId="1" fillId="2" borderId="32" xfId="0" applyFont="1" applyFill="1" applyBorder="1" applyAlignment="1">
      <alignment vertical="center" wrapText="1"/>
    </xf>
    <xf numFmtId="0" fontId="1" fillId="2" borderId="33" xfId="0" applyFont="1" applyFill="1" applyBorder="1" applyAlignment="1">
      <alignment wrapText="1"/>
    </xf>
    <xf numFmtId="0" fontId="6" fillId="4" borderId="36" xfId="0" applyFont="1" applyFill="1" applyBorder="1" applyAlignment="1">
      <alignment horizontal="left" vertical="top"/>
    </xf>
    <xf numFmtId="0" fontId="6" fillId="4" borderId="37" xfId="0" applyFont="1" applyFill="1" applyBorder="1" applyAlignment="1">
      <alignment horizontal="left" vertical="top" wrapText="1"/>
    </xf>
    <xf numFmtId="0" fontId="6" fillId="4" borderId="38" xfId="0" applyFont="1" applyFill="1" applyBorder="1" applyAlignment="1">
      <alignment horizontal="left" vertical="top"/>
    </xf>
    <xf numFmtId="0" fontId="6" fillId="4" borderId="39" xfId="0" applyFont="1" applyFill="1" applyBorder="1" applyAlignment="1">
      <alignment horizontal="left" vertical="top" wrapText="1"/>
    </xf>
    <xf numFmtId="0" fontId="4" fillId="0" borderId="0" xfId="0" applyFont="1" applyBorder="1" applyAlignment="1"/>
    <xf numFmtId="0" fontId="1" fillId="0" borderId="2" xfId="0" applyFont="1" applyBorder="1" applyProtection="1"/>
    <xf numFmtId="0" fontId="2" fillId="2" borderId="8" xfId="0" applyFont="1" applyFill="1" applyBorder="1" applyProtection="1"/>
    <xf numFmtId="0" fontId="1" fillId="2" borderId="19" xfId="0" applyFont="1" applyFill="1" applyBorder="1" applyProtection="1"/>
    <xf numFmtId="0" fontId="2" fillId="2" borderId="31" xfId="0" applyFont="1" applyFill="1" applyBorder="1" applyAlignment="1" applyProtection="1">
      <alignment horizontal="center" vertical="center"/>
    </xf>
    <xf numFmtId="0" fontId="1" fillId="2" borderId="32" xfId="0" applyFont="1" applyFill="1" applyBorder="1" applyAlignment="1" applyProtection="1">
      <alignment wrapText="1"/>
    </xf>
    <xf numFmtId="0" fontId="1" fillId="2" borderId="32" xfId="0" applyFont="1" applyFill="1" applyBorder="1" applyAlignment="1" applyProtection="1">
      <alignment horizontal="center" vertical="center"/>
    </xf>
    <xf numFmtId="0" fontId="1" fillId="0" borderId="16" xfId="0" applyFont="1" applyBorder="1" applyProtection="1"/>
    <xf numFmtId="0" fontId="0" fillId="0" borderId="0" xfId="0" applyProtection="1"/>
    <xf numFmtId="0" fontId="1" fillId="2" borderId="26"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1" fillId="2" borderId="28"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6" xfId="0" applyFont="1" applyFill="1" applyBorder="1" applyAlignment="1">
      <alignment horizontal="right"/>
    </xf>
    <xf numFmtId="0" fontId="2" fillId="2" borderId="7" xfId="0" applyFont="1" applyFill="1" applyBorder="1" applyAlignment="1" applyProtection="1">
      <alignment horizontal="left"/>
      <protection locked="0"/>
    </xf>
    <xf numFmtId="0" fontId="4" fillId="0" borderId="0" xfId="0" applyFont="1" applyBorder="1" applyAlignment="1">
      <alignment horizontal="center"/>
    </xf>
    <xf numFmtId="0" fontId="5" fillId="5" borderId="34" xfId="0" applyFont="1" applyFill="1" applyBorder="1" applyAlignment="1">
      <alignment horizontal="center" vertical="center"/>
    </xf>
    <xf numFmtId="0" fontId="5" fillId="5" borderId="3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
  <sheetViews>
    <sheetView tabSelected="1" workbookViewId="0">
      <selection activeCell="N2" sqref="N2:O2"/>
    </sheetView>
  </sheetViews>
  <sheetFormatPr defaultRowHeight="15.05" x14ac:dyDescent="0.3"/>
  <cols>
    <col min="1" max="1" width="0.77734375" customWidth="1"/>
    <col min="2" max="2" width="16.21875" customWidth="1"/>
    <col min="3" max="3" width="5.21875" customWidth="1"/>
    <col min="4" max="4" width="7.77734375" customWidth="1"/>
    <col min="5" max="5" width="7.5546875" customWidth="1"/>
    <col min="6" max="6" width="6.44140625" customWidth="1"/>
    <col min="7" max="7" width="0" hidden="1" customWidth="1"/>
    <col min="8" max="8" width="6" customWidth="1"/>
    <col min="9" max="9" width="4.77734375" customWidth="1"/>
    <col min="10" max="10" width="4.5546875" customWidth="1"/>
    <col min="11" max="11" width="5.77734375" customWidth="1"/>
    <col min="12" max="12" width="0" hidden="1" customWidth="1"/>
    <col min="13" max="14" width="7.21875" customWidth="1"/>
    <col min="15" max="15" width="7.77734375" customWidth="1"/>
    <col min="16" max="16" width="8.21875" customWidth="1"/>
    <col min="17" max="17" width="0" hidden="1" customWidth="1"/>
    <col min="18" max="18" width="6.21875" customWidth="1"/>
    <col min="19" max="19" width="7.77734375" customWidth="1"/>
    <col min="20" max="20" width="7.21875" customWidth="1"/>
    <col min="21" max="21" width="6.44140625" customWidth="1"/>
    <col min="22" max="22" width="8" style="83" customWidth="1"/>
    <col min="23" max="25" width="8.77734375" hidden="1" customWidth="1"/>
    <col min="26" max="26" width="0.77734375" customWidth="1"/>
  </cols>
  <sheetData>
    <row r="1" spans="1:26" ht="4.8499999999999996" customHeight="1" x14ac:dyDescent="0.3">
      <c r="A1" s="1"/>
      <c r="B1" s="2"/>
      <c r="C1" s="2"/>
      <c r="D1" s="2"/>
      <c r="E1" s="2"/>
      <c r="F1" s="2"/>
      <c r="G1" s="2"/>
      <c r="H1" s="2"/>
      <c r="I1" s="2"/>
      <c r="J1" s="2"/>
      <c r="K1" s="2"/>
      <c r="L1" s="2"/>
      <c r="M1" s="2"/>
      <c r="N1" s="2"/>
      <c r="O1" s="2"/>
      <c r="P1" s="2"/>
      <c r="Q1" s="2"/>
      <c r="R1" s="2"/>
      <c r="S1" s="2"/>
      <c r="T1" s="2"/>
      <c r="U1" s="2"/>
      <c r="V1" s="76"/>
      <c r="W1" s="2"/>
      <c r="X1" s="2"/>
      <c r="Y1" s="2"/>
      <c r="Z1" s="3"/>
    </row>
    <row r="2" spans="1:26" x14ac:dyDescent="0.3">
      <c r="A2" s="4"/>
      <c r="B2" s="99" t="s">
        <v>0</v>
      </c>
      <c r="C2" s="100"/>
      <c r="D2" s="100"/>
      <c r="E2" s="100"/>
      <c r="F2" s="100"/>
      <c r="G2" s="100"/>
      <c r="H2" s="100"/>
      <c r="I2" s="100"/>
      <c r="J2" s="100"/>
      <c r="K2" s="101" t="s">
        <v>1</v>
      </c>
      <c r="L2" s="101"/>
      <c r="M2" s="101"/>
      <c r="N2" s="102"/>
      <c r="O2" s="102"/>
      <c r="P2" s="5"/>
      <c r="Q2" s="5"/>
      <c r="R2" s="101" t="s">
        <v>2</v>
      </c>
      <c r="S2" s="101"/>
      <c r="T2" s="102"/>
      <c r="U2" s="102"/>
      <c r="V2" s="77"/>
      <c r="W2" s="6"/>
      <c r="X2" s="6"/>
      <c r="Y2" s="6"/>
      <c r="Z2" s="7"/>
    </row>
    <row r="3" spans="1:26" ht="15.65" thickBot="1" x14ac:dyDescent="0.35">
      <c r="A3" s="8"/>
      <c r="B3" s="67"/>
      <c r="C3" s="32"/>
      <c r="D3" s="32"/>
      <c r="E3" s="32"/>
      <c r="F3" s="32"/>
      <c r="G3" s="9"/>
      <c r="H3" s="32"/>
      <c r="I3" s="32"/>
      <c r="J3" s="32"/>
      <c r="K3" s="61"/>
      <c r="L3" s="10"/>
      <c r="M3" s="61"/>
      <c r="N3" s="62"/>
      <c r="O3" s="62"/>
      <c r="P3" s="63"/>
      <c r="Q3" s="11"/>
      <c r="R3" s="61"/>
      <c r="S3" s="61"/>
      <c r="T3" s="62"/>
      <c r="U3" s="62"/>
      <c r="V3" s="78"/>
      <c r="W3" s="12"/>
      <c r="X3" s="12"/>
      <c r="Y3" s="12"/>
      <c r="Z3" s="13"/>
    </row>
    <row r="4" spans="1:26" x14ac:dyDescent="0.3">
      <c r="A4" s="14"/>
      <c r="B4" s="66" t="s">
        <v>3</v>
      </c>
      <c r="C4" s="93" t="s">
        <v>4</v>
      </c>
      <c r="D4" s="94"/>
      <c r="E4" s="94"/>
      <c r="F4" s="95"/>
      <c r="G4" s="59" t="s">
        <v>5</v>
      </c>
      <c r="H4" s="93" t="s">
        <v>6</v>
      </c>
      <c r="I4" s="94"/>
      <c r="J4" s="94"/>
      <c r="K4" s="95"/>
      <c r="L4" s="59" t="s">
        <v>5</v>
      </c>
      <c r="M4" s="93" t="s">
        <v>7</v>
      </c>
      <c r="N4" s="94"/>
      <c r="O4" s="94"/>
      <c r="P4" s="95"/>
      <c r="Q4" s="59"/>
      <c r="R4" s="96" t="s">
        <v>49</v>
      </c>
      <c r="S4" s="97"/>
      <c r="T4" s="97"/>
      <c r="U4" s="98"/>
      <c r="V4" s="79" t="s">
        <v>8</v>
      </c>
      <c r="W4" s="15"/>
      <c r="X4" s="15"/>
      <c r="Y4" s="15"/>
      <c r="Z4" s="16"/>
    </row>
    <row r="5" spans="1:26" ht="85.5" customHeight="1" x14ac:dyDescent="0.3">
      <c r="A5" s="17"/>
      <c r="B5" s="68"/>
      <c r="C5" s="57" t="s">
        <v>9</v>
      </c>
      <c r="D5" s="18" t="s">
        <v>10</v>
      </c>
      <c r="E5" s="18" t="s">
        <v>11</v>
      </c>
      <c r="F5" s="58" t="s">
        <v>12</v>
      </c>
      <c r="G5" s="60" t="s">
        <v>13</v>
      </c>
      <c r="H5" s="57" t="s">
        <v>14</v>
      </c>
      <c r="I5" s="18" t="s">
        <v>15</v>
      </c>
      <c r="J5" s="18" t="s">
        <v>16</v>
      </c>
      <c r="K5" s="58" t="s">
        <v>17</v>
      </c>
      <c r="L5" s="60" t="s">
        <v>18</v>
      </c>
      <c r="M5" s="57" t="s">
        <v>19</v>
      </c>
      <c r="N5" s="18" t="s">
        <v>20</v>
      </c>
      <c r="O5" s="18" t="s">
        <v>21</v>
      </c>
      <c r="P5" s="58" t="s">
        <v>22</v>
      </c>
      <c r="Q5" s="60"/>
      <c r="R5" s="64" t="s">
        <v>54</v>
      </c>
      <c r="S5" s="19" t="s">
        <v>53</v>
      </c>
      <c r="T5" s="19" t="s">
        <v>51</v>
      </c>
      <c r="U5" s="65" t="s">
        <v>50</v>
      </c>
      <c r="V5" s="80"/>
      <c r="W5" s="20" t="s">
        <v>23</v>
      </c>
      <c r="X5" s="20" t="s">
        <v>24</v>
      </c>
      <c r="Y5" s="21"/>
      <c r="Z5" s="22"/>
    </row>
    <row r="6" spans="1:26" ht="22.55" x14ac:dyDescent="0.3">
      <c r="A6" s="8"/>
      <c r="B6" s="69" t="s">
        <v>25</v>
      </c>
      <c r="C6" s="84"/>
      <c r="D6" s="85"/>
      <c r="E6" s="85"/>
      <c r="F6" s="86"/>
      <c r="G6" s="87"/>
      <c r="H6" s="84"/>
      <c r="I6" s="85"/>
      <c r="J6" s="85"/>
      <c r="K6" s="86"/>
      <c r="L6" s="87"/>
      <c r="M6" s="84"/>
      <c r="N6" s="85"/>
      <c r="O6" s="85"/>
      <c r="P6" s="86"/>
      <c r="Q6" s="87"/>
      <c r="R6" s="88"/>
      <c r="S6" s="85"/>
      <c r="T6" s="85"/>
      <c r="U6" s="86"/>
      <c r="V6" s="81">
        <f>SUM(C6:F6)*SUM(H6:K6)*SUM(M6:P6)*SUM(R6:U6)</f>
        <v>0</v>
      </c>
      <c r="W6" s="23">
        <f>RANK(V6,$V$6:$V$21)+COUNTIF($V$6:V6,V6)-1</f>
        <v>1</v>
      </c>
      <c r="X6" s="23">
        <v>1</v>
      </c>
      <c r="Y6" s="24" t="str">
        <f>INDEX(B:B,MATCH(SMALL(W:W,1),W:W,0))</f>
        <v>Staff non-compliant with hand hygiene</v>
      </c>
      <c r="Z6" s="13"/>
    </row>
    <row r="7" spans="1:26" ht="22.55" x14ac:dyDescent="0.3">
      <c r="A7" s="8"/>
      <c r="B7" s="69" t="s">
        <v>26</v>
      </c>
      <c r="C7" s="84"/>
      <c r="D7" s="85"/>
      <c r="E7" s="85"/>
      <c r="F7" s="86"/>
      <c r="G7" s="87"/>
      <c r="H7" s="84"/>
      <c r="I7" s="85"/>
      <c r="J7" s="85"/>
      <c r="K7" s="86"/>
      <c r="L7" s="87"/>
      <c r="M7" s="84"/>
      <c r="N7" s="85"/>
      <c r="O7" s="85"/>
      <c r="P7" s="86"/>
      <c r="Q7" s="87"/>
      <c r="R7" s="88"/>
      <c r="S7" s="85"/>
      <c r="T7" s="85"/>
      <c r="U7" s="86"/>
      <c r="V7" s="81">
        <f>SUM(C7:F7)*SUM(H7:K7)*SUM(M7:P7)*SUM(R7:U7)</f>
        <v>0</v>
      </c>
      <c r="W7" s="23">
        <f>RANK(V7,$V$6:$V$21)+COUNTIF($V$6:V7,V7)-1</f>
        <v>2</v>
      </c>
      <c r="X7" s="23">
        <v>2</v>
      </c>
      <c r="Y7" s="24" t="str">
        <f>INDEX(B:B,MATCH(SMALL(W:W,2),W:W,0))</f>
        <v>Staff non-compliant with standard precautions</v>
      </c>
      <c r="Z7" s="13"/>
    </row>
    <row r="8" spans="1:26" ht="22.55" x14ac:dyDescent="0.3">
      <c r="A8" s="8"/>
      <c r="B8" s="69" t="s">
        <v>27</v>
      </c>
      <c r="C8" s="84"/>
      <c r="D8" s="85"/>
      <c r="E8" s="85"/>
      <c r="F8" s="86"/>
      <c r="G8" s="87"/>
      <c r="H8" s="84"/>
      <c r="I8" s="85"/>
      <c r="J8" s="85"/>
      <c r="K8" s="86"/>
      <c r="L8" s="87"/>
      <c r="M8" s="84"/>
      <c r="N8" s="85"/>
      <c r="O8" s="85"/>
      <c r="P8" s="86"/>
      <c r="Q8" s="87"/>
      <c r="R8" s="88"/>
      <c r="S8" s="85"/>
      <c r="T8" s="85"/>
      <c r="U8" s="86"/>
      <c r="V8" s="81">
        <f t="shared" ref="V8:V21" si="0">SUM(C8:F8)*SUM(H8:K8)*SUM(M8:P8)*SUM(R8:U8)</f>
        <v>0</v>
      </c>
      <c r="W8" s="23">
        <f>RANK(V8,$V$6:$V$21)+COUNTIF($V$6:V8,V8)-1</f>
        <v>3</v>
      </c>
      <c r="X8" s="23">
        <v>3</v>
      </c>
      <c r="Y8" s="24" t="str">
        <f>INDEX(B:B,MATCH(SMALL(W:W,3),W:W,0))</f>
        <v>Staff non-compliant with isolation precautions</v>
      </c>
      <c r="Z8" s="13"/>
    </row>
    <row r="9" spans="1:26" ht="33.85" x14ac:dyDescent="0.3">
      <c r="A9" s="8"/>
      <c r="B9" s="69" t="s">
        <v>28</v>
      </c>
      <c r="C9" s="84"/>
      <c r="D9" s="85"/>
      <c r="E9" s="85"/>
      <c r="F9" s="86"/>
      <c r="G9" s="87"/>
      <c r="H9" s="84"/>
      <c r="I9" s="85"/>
      <c r="J9" s="85"/>
      <c r="K9" s="86"/>
      <c r="L9" s="87"/>
      <c r="M9" s="84"/>
      <c r="N9" s="85"/>
      <c r="O9" s="85"/>
      <c r="P9" s="86"/>
      <c r="Q9" s="87"/>
      <c r="R9" s="88"/>
      <c r="S9" s="85"/>
      <c r="T9" s="85"/>
      <c r="U9" s="86"/>
      <c r="V9" s="81">
        <f t="shared" si="0"/>
        <v>0</v>
      </c>
      <c r="W9" s="23">
        <f>RANK(V9,$V$6:$V$21)+COUNTIF($V$6:V9,V9)-1</f>
        <v>4</v>
      </c>
      <c r="X9" s="23">
        <v>4</v>
      </c>
      <c r="Y9" s="24" t="str">
        <f>INDEX(B:B,MATCH(SMALL(W:W,4),W:W,0))</f>
        <v>Improper cleaning and disinfection of shared medical equipment</v>
      </c>
      <c r="Z9" s="13"/>
    </row>
    <row r="10" spans="1:26" ht="22.55" x14ac:dyDescent="0.3">
      <c r="A10" s="8"/>
      <c r="B10" s="69" t="s">
        <v>29</v>
      </c>
      <c r="C10" s="84"/>
      <c r="D10" s="85"/>
      <c r="E10" s="85"/>
      <c r="F10" s="86"/>
      <c r="G10" s="87"/>
      <c r="H10" s="84"/>
      <c r="I10" s="85"/>
      <c r="J10" s="85"/>
      <c r="K10" s="86"/>
      <c r="L10" s="87"/>
      <c r="M10" s="84"/>
      <c r="N10" s="85"/>
      <c r="O10" s="85"/>
      <c r="P10" s="86"/>
      <c r="Q10" s="87"/>
      <c r="R10" s="88"/>
      <c r="S10" s="85"/>
      <c r="T10" s="85"/>
      <c r="U10" s="86"/>
      <c r="V10" s="81">
        <f t="shared" si="0"/>
        <v>0</v>
      </c>
      <c r="W10" s="23">
        <f>RANK(V10,$V$6:$V$21)+COUNTIF($V$6:V10,V10)-1</f>
        <v>5</v>
      </c>
      <c r="X10" s="23">
        <v>5</v>
      </c>
      <c r="Y10" s="24" t="str">
        <f>INDEX(B:B,MATCH(SMALL(W:W,5),W:W,0))</f>
        <v>Improper cleaning and disinfection of glucometers</v>
      </c>
      <c r="Z10" s="13"/>
    </row>
    <row r="11" spans="1:26" x14ac:dyDescent="0.3">
      <c r="A11" s="8"/>
      <c r="B11" s="69" t="s">
        <v>30</v>
      </c>
      <c r="C11" s="84"/>
      <c r="D11" s="85"/>
      <c r="E11" s="85"/>
      <c r="F11" s="86"/>
      <c r="G11" s="87"/>
      <c r="H11" s="84"/>
      <c r="I11" s="85"/>
      <c r="J11" s="85"/>
      <c r="K11" s="86"/>
      <c r="L11" s="87"/>
      <c r="M11" s="84"/>
      <c r="N11" s="85"/>
      <c r="O11" s="85"/>
      <c r="P11" s="86"/>
      <c r="Q11" s="87"/>
      <c r="R11" s="88"/>
      <c r="S11" s="85"/>
      <c r="T11" s="85"/>
      <c r="U11" s="86"/>
      <c r="V11" s="81">
        <f t="shared" si="0"/>
        <v>0</v>
      </c>
      <c r="W11" s="23">
        <f>RANK(V11,$V$6:$V$21)+COUNTIF($V$6:V11,V11)-1</f>
        <v>6</v>
      </c>
      <c r="X11" s="23">
        <v>6</v>
      </c>
      <c r="Y11" s="24" t="str">
        <f>INDEX(B:B,MATCH(SMALL(W:W,6),W:W,0))</f>
        <v>Resident C. difficile infections</v>
      </c>
      <c r="Z11" s="13"/>
    </row>
    <row r="12" spans="1:26" x14ac:dyDescent="0.3">
      <c r="A12" s="8"/>
      <c r="B12" s="69" t="s">
        <v>31</v>
      </c>
      <c r="C12" s="84"/>
      <c r="D12" s="85"/>
      <c r="E12" s="85"/>
      <c r="F12" s="86"/>
      <c r="G12" s="87"/>
      <c r="H12" s="84"/>
      <c r="I12" s="85"/>
      <c r="J12" s="85"/>
      <c r="K12" s="86"/>
      <c r="L12" s="87"/>
      <c r="M12" s="84"/>
      <c r="N12" s="85"/>
      <c r="O12" s="85"/>
      <c r="P12" s="86"/>
      <c r="Q12" s="87"/>
      <c r="R12" s="88"/>
      <c r="S12" s="85"/>
      <c r="T12" s="85"/>
      <c r="U12" s="86"/>
      <c r="V12" s="81">
        <f t="shared" si="0"/>
        <v>0</v>
      </c>
      <c r="W12" s="25">
        <f>RANK(V12,$V$6:$V$21)+COUNTIF($V$6:V12,V12)-1</f>
        <v>7</v>
      </c>
      <c r="X12" s="23">
        <v>7</v>
      </c>
      <c r="Y12" s="24" t="str">
        <f>INDEX(B:B,MATCH(SMALL(W:W,7),W:W,0))</f>
        <v>Resident wound infections</v>
      </c>
      <c r="Z12" s="13"/>
    </row>
    <row r="13" spans="1:26" ht="21.6" customHeight="1" x14ac:dyDescent="0.3">
      <c r="A13" s="8"/>
      <c r="B13" s="69" t="s">
        <v>32</v>
      </c>
      <c r="C13" s="84"/>
      <c r="D13" s="85"/>
      <c r="E13" s="85"/>
      <c r="F13" s="86"/>
      <c r="G13" s="87"/>
      <c r="H13" s="84"/>
      <c r="I13" s="85"/>
      <c r="J13" s="85"/>
      <c r="K13" s="86"/>
      <c r="L13" s="87"/>
      <c r="M13" s="84"/>
      <c r="N13" s="85"/>
      <c r="O13" s="85"/>
      <c r="P13" s="86"/>
      <c r="Q13" s="87"/>
      <c r="R13" s="88"/>
      <c r="S13" s="85"/>
      <c r="T13" s="85"/>
      <c r="U13" s="86"/>
      <c r="V13" s="81">
        <f t="shared" si="0"/>
        <v>0</v>
      </c>
      <c r="W13" s="23">
        <f>RANK(V13,$V$6:$V$21)+COUNTIF($V$6:V13,V13)-1</f>
        <v>8</v>
      </c>
      <c r="X13" s="23">
        <v>8</v>
      </c>
      <c r="Y13" s="24" t="str">
        <f>INDEX(B:B,MATCH(SMALL(W:W,8),W:W,0))</f>
        <v>Resident pressure ulcers</v>
      </c>
      <c r="Z13" s="13"/>
    </row>
    <row r="14" spans="1:26" x14ac:dyDescent="0.3">
      <c r="A14" s="8"/>
      <c r="B14" s="69" t="s">
        <v>33</v>
      </c>
      <c r="C14" s="84"/>
      <c r="D14" s="85"/>
      <c r="E14" s="85"/>
      <c r="F14" s="86"/>
      <c r="G14" s="87"/>
      <c r="H14" s="84"/>
      <c r="I14" s="85"/>
      <c r="J14" s="85"/>
      <c r="K14" s="86"/>
      <c r="L14" s="87"/>
      <c r="M14" s="84"/>
      <c r="N14" s="85"/>
      <c r="O14" s="85"/>
      <c r="P14" s="86"/>
      <c r="Q14" s="87"/>
      <c r="R14" s="88"/>
      <c r="S14" s="85"/>
      <c r="T14" s="85"/>
      <c r="U14" s="86"/>
      <c r="V14" s="81">
        <f t="shared" si="0"/>
        <v>0</v>
      </c>
      <c r="W14" s="23">
        <f>RANK(V14,$V$6:$V$21)+COUNTIF($V$6:V14,V14)-1</f>
        <v>9</v>
      </c>
      <c r="X14" s="23">
        <v>9</v>
      </c>
      <c r="Y14" s="24" t="str">
        <f>INDEX(B:B,MATCH(SMALL(W:W,9),W:W,0))</f>
        <v>Resident with scabies</v>
      </c>
      <c r="Z14" s="13"/>
    </row>
    <row r="15" spans="1:26" x14ac:dyDescent="0.3">
      <c r="A15" s="8"/>
      <c r="B15" s="69" t="s">
        <v>34</v>
      </c>
      <c r="C15" s="84"/>
      <c r="D15" s="85"/>
      <c r="E15" s="85"/>
      <c r="F15" s="86"/>
      <c r="G15" s="87"/>
      <c r="H15" s="84"/>
      <c r="I15" s="85"/>
      <c r="J15" s="85"/>
      <c r="K15" s="86"/>
      <c r="L15" s="87"/>
      <c r="M15" s="84"/>
      <c r="N15" s="85"/>
      <c r="O15" s="85"/>
      <c r="P15" s="86"/>
      <c r="Q15" s="87"/>
      <c r="R15" s="88"/>
      <c r="S15" s="85"/>
      <c r="T15" s="85"/>
      <c r="U15" s="86"/>
      <c r="V15" s="81">
        <f t="shared" si="0"/>
        <v>0</v>
      </c>
      <c r="W15" s="23">
        <f>RANK(V15,$V$6:$V$21)+COUNTIF($V$6:V15,V15)-1</f>
        <v>10</v>
      </c>
      <c r="X15" s="23">
        <v>10</v>
      </c>
      <c r="Y15" s="24" t="str">
        <f>INDEX(B:B,MATCH(SMALL(W:W,10),W:W,0))</f>
        <v>Needle stick injuries</v>
      </c>
      <c r="Z15" s="13"/>
    </row>
    <row r="16" spans="1:26" ht="33.85" x14ac:dyDescent="0.3">
      <c r="A16" s="8"/>
      <c r="B16" s="69" t="s">
        <v>35</v>
      </c>
      <c r="C16" s="84"/>
      <c r="D16" s="85"/>
      <c r="E16" s="85"/>
      <c r="F16" s="86"/>
      <c r="G16" s="87"/>
      <c r="H16" s="84"/>
      <c r="I16" s="85"/>
      <c r="J16" s="85"/>
      <c r="K16" s="86"/>
      <c r="L16" s="87"/>
      <c r="M16" s="84"/>
      <c r="N16" s="85"/>
      <c r="O16" s="85"/>
      <c r="P16" s="86"/>
      <c r="Q16" s="87"/>
      <c r="R16" s="88"/>
      <c r="S16" s="85"/>
      <c r="T16" s="85"/>
      <c r="U16" s="86"/>
      <c r="V16" s="81">
        <f t="shared" si="0"/>
        <v>0</v>
      </c>
      <c r="W16" s="23">
        <f>RANK(V16,$V$6:$V$21)+COUNTIF($V$6:V16,V16)-1</f>
        <v>11</v>
      </c>
      <c r="X16" s="23">
        <v>11</v>
      </c>
      <c r="Y16" s="24" t="str">
        <f>INDEX(B:B,MATCH(SMALL(W:W,11),W:W,0))</f>
        <v>Ineffective cleaning and disinfection of resident rooms</v>
      </c>
      <c r="Z16" s="13"/>
    </row>
    <row r="17" spans="1:26" x14ac:dyDescent="0.3">
      <c r="A17" s="8"/>
      <c r="B17" s="69" t="s">
        <v>36</v>
      </c>
      <c r="C17" s="84"/>
      <c r="D17" s="85"/>
      <c r="E17" s="85"/>
      <c r="F17" s="86"/>
      <c r="G17" s="87"/>
      <c r="H17" s="84"/>
      <c r="I17" s="85"/>
      <c r="J17" s="85"/>
      <c r="K17" s="86"/>
      <c r="L17" s="87"/>
      <c r="M17" s="84"/>
      <c r="N17" s="85"/>
      <c r="O17" s="85"/>
      <c r="P17" s="86"/>
      <c r="Q17" s="87"/>
      <c r="R17" s="88"/>
      <c r="S17" s="85"/>
      <c r="T17" s="85"/>
      <c r="U17" s="86"/>
      <c r="V17" s="81">
        <f t="shared" si="0"/>
        <v>0</v>
      </c>
      <c r="W17" s="23">
        <f>RANK(V17,$V$6:$V$21)+COUNTIF($V$6:V17,V17)-1</f>
        <v>12</v>
      </c>
      <c r="X17" s="23">
        <v>12</v>
      </c>
      <c r="Y17" s="24" t="str">
        <f>INDEX(B:B,MATCH(SMALL(W:W,12),W:W,0))</f>
        <v>Medication errors</v>
      </c>
      <c r="Z17" s="13"/>
    </row>
    <row r="18" spans="1:26" ht="22.55" x14ac:dyDescent="0.3">
      <c r="A18" s="8"/>
      <c r="B18" s="69" t="s">
        <v>37</v>
      </c>
      <c r="C18" s="84"/>
      <c r="D18" s="85"/>
      <c r="E18" s="85"/>
      <c r="F18" s="86"/>
      <c r="G18" s="87"/>
      <c r="H18" s="84"/>
      <c r="I18" s="85"/>
      <c r="J18" s="85"/>
      <c r="K18" s="86"/>
      <c r="L18" s="87"/>
      <c r="M18" s="84"/>
      <c r="N18" s="85"/>
      <c r="O18" s="85"/>
      <c r="P18" s="86"/>
      <c r="Q18" s="87"/>
      <c r="R18" s="88"/>
      <c r="S18" s="85"/>
      <c r="T18" s="85"/>
      <c r="U18" s="86"/>
      <c r="V18" s="81">
        <f t="shared" si="0"/>
        <v>0</v>
      </c>
      <c r="W18" s="23">
        <f>RANK(V18,$V$6:$V$21)+COUNTIF($V$6:V18,V18)-1</f>
        <v>13</v>
      </c>
      <c r="X18" s="23">
        <v>13</v>
      </c>
      <c r="Y18" s="24" t="str">
        <f>INDEX(B:B,MATCH(SMALL(W:W,13),W:W,0))</f>
        <v>Ineffective surveillance practices</v>
      </c>
      <c r="Z18" s="13"/>
    </row>
    <row r="19" spans="1:26" ht="22.55" x14ac:dyDescent="0.3">
      <c r="A19" s="8"/>
      <c r="B19" s="69" t="s">
        <v>38</v>
      </c>
      <c r="C19" s="84"/>
      <c r="D19" s="85"/>
      <c r="E19" s="85"/>
      <c r="F19" s="86"/>
      <c r="G19" s="87"/>
      <c r="H19" s="84"/>
      <c r="I19" s="85"/>
      <c r="J19" s="85"/>
      <c r="K19" s="86"/>
      <c r="L19" s="87"/>
      <c r="M19" s="84"/>
      <c r="N19" s="85"/>
      <c r="O19" s="85"/>
      <c r="P19" s="86"/>
      <c r="Q19" s="87"/>
      <c r="R19" s="88"/>
      <c r="S19" s="85"/>
      <c r="T19" s="85"/>
      <c r="U19" s="86"/>
      <c r="V19" s="81">
        <f t="shared" si="0"/>
        <v>0</v>
      </c>
      <c r="W19" s="23">
        <f>RANK(V19,$V$6:$V$21)+COUNTIF($V$6:V19,V19)-1</f>
        <v>14</v>
      </c>
      <c r="X19" s="23">
        <v>14</v>
      </c>
      <c r="Y19" s="24" t="str">
        <f>INDEX(B:B,MATCH(SMALL(W:W,14),W:W,0))</f>
        <v>Low vaccination rates for staff</v>
      </c>
      <c r="Z19" s="13"/>
    </row>
    <row r="20" spans="1:26" ht="33.85" x14ac:dyDescent="0.3">
      <c r="A20" s="8"/>
      <c r="B20" s="69" t="s">
        <v>39</v>
      </c>
      <c r="C20" s="84"/>
      <c r="D20" s="85"/>
      <c r="E20" s="85"/>
      <c r="F20" s="86"/>
      <c r="G20" s="87"/>
      <c r="H20" s="84"/>
      <c r="I20" s="85"/>
      <c r="J20" s="85"/>
      <c r="K20" s="86"/>
      <c r="L20" s="87"/>
      <c r="M20" s="84"/>
      <c r="N20" s="85"/>
      <c r="O20" s="85"/>
      <c r="P20" s="86"/>
      <c r="Q20" s="87"/>
      <c r="R20" s="88"/>
      <c r="S20" s="85"/>
      <c r="T20" s="85"/>
      <c r="U20" s="86"/>
      <c r="V20" s="81">
        <f t="shared" si="0"/>
        <v>0</v>
      </c>
      <c r="W20" s="23">
        <f>RANK(V20,$V$6:$V$21)+COUNTIF($V$6:V20,V20)-1</f>
        <v>15</v>
      </c>
      <c r="X20" s="23">
        <v>15</v>
      </c>
      <c r="Y20" s="24" t="str">
        <f>INDEX(B:B,MATCH(SMALL(W:W,15),W:W,0))</f>
        <v>Low flu and pneumonia vaccination rates for residents</v>
      </c>
      <c r="Z20" s="13"/>
    </row>
    <row r="21" spans="1:26" ht="15.65" thickBot="1" x14ac:dyDescent="0.35">
      <c r="A21" s="8"/>
      <c r="B21" s="70" t="s">
        <v>40</v>
      </c>
      <c r="C21" s="89"/>
      <c r="D21" s="90"/>
      <c r="E21" s="90"/>
      <c r="F21" s="91"/>
      <c r="G21" s="87"/>
      <c r="H21" s="89"/>
      <c r="I21" s="90"/>
      <c r="J21" s="90"/>
      <c r="K21" s="91"/>
      <c r="L21" s="87"/>
      <c r="M21" s="89"/>
      <c r="N21" s="90"/>
      <c r="O21" s="90"/>
      <c r="P21" s="91"/>
      <c r="Q21" s="87"/>
      <c r="R21" s="92"/>
      <c r="S21" s="90"/>
      <c r="T21" s="90"/>
      <c r="U21" s="91"/>
      <c r="V21" s="81">
        <f t="shared" si="0"/>
        <v>0</v>
      </c>
      <c r="W21" s="23">
        <f>RANK(V21,$V$6:$V$21)+COUNTIF($V$6:V21,V21)-1</f>
        <v>16</v>
      </c>
      <c r="X21" s="23">
        <v>16</v>
      </c>
      <c r="Y21" s="24" t="str">
        <f>INDEX(B:B,MATCH(SMALL(W:W,16),W:W,0))</f>
        <v>Additional items to be added</v>
      </c>
      <c r="Z21" s="13"/>
    </row>
    <row r="22" spans="1:26" ht="4.8499999999999996" customHeight="1" thickBot="1" x14ac:dyDescent="0.35">
      <c r="A22" s="26"/>
      <c r="B22" s="27"/>
      <c r="C22" s="27"/>
      <c r="D22" s="27"/>
      <c r="E22" s="27"/>
      <c r="F22" s="27"/>
      <c r="G22" s="27"/>
      <c r="H22" s="27"/>
      <c r="I22" s="27"/>
      <c r="J22" s="27"/>
      <c r="K22" s="27"/>
      <c r="L22" s="27"/>
      <c r="M22" s="27"/>
      <c r="N22" s="27"/>
      <c r="O22" s="27"/>
      <c r="P22" s="27"/>
      <c r="Q22" s="27"/>
      <c r="R22" s="27"/>
      <c r="S22" s="27"/>
      <c r="T22" s="27"/>
      <c r="U22" s="27"/>
      <c r="V22" s="82"/>
      <c r="W22" s="27"/>
      <c r="X22" s="27"/>
      <c r="Y22" s="27"/>
      <c r="Z22" s="28"/>
    </row>
  </sheetData>
  <sheetProtection selectLockedCells="1"/>
  <mergeCells count="9">
    <mergeCell ref="C4:F4"/>
    <mergeCell ref="H4:K4"/>
    <mergeCell ref="M4:P4"/>
    <mergeCell ref="R4:U4"/>
    <mergeCell ref="B2:J2"/>
    <mergeCell ref="K2:M2"/>
    <mergeCell ref="N2:O2"/>
    <mergeCell ref="R2:S2"/>
    <mergeCell ref="T2:U2"/>
  </mergeCells>
  <printOptions horizontalCentered="1" verticalCentered="1"/>
  <pageMargins left="0.25" right="0.25" top="0.25" bottom="0.2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5"/>
  <sheetViews>
    <sheetView topLeftCell="B10" workbookViewId="0">
      <selection activeCell="D14" sqref="D14"/>
    </sheetView>
  </sheetViews>
  <sheetFormatPr defaultRowHeight="15.05" x14ac:dyDescent="0.3"/>
  <cols>
    <col min="1" max="1" width="0.77734375" customWidth="1"/>
    <col min="2" max="2" width="9.77734375" customWidth="1"/>
    <col min="3" max="3" width="17.21875" customWidth="1"/>
    <col min="4" max="4" width="87.21875" customWidth="1"/>
    <col min="5" max="5" width="10.21875" customWidth="1"/>
    <col min="6" max="6" width="0.77734375" customWidth="1"/>
  </cols>
  <sheetData>
    <row r="1" spans="1:6" ht="4.8499999999999996" customHeight="1" x14ac:dyDescent="0.3">
      <c r="A1" s="1"/>
      <c r="B1" s="2"/>
      <c r="C1" s="2"/>
      <c r="D1" s="2"/>
      <c r="E1" s="2"/>
      <c r="F1" s="3"/>
    </row>
    <row r="2" spans="1:6" x14ac:dyDescent="0.3">
      <c r="A2" s="4"/>
      <c r="B2" s="33"/>
      <c r="C2" s="34"/>
      <c r="D2" s="34"/>
      <c r="E2" s="35"/>
      <c r="F2" s="7"/>
    </row>
    <row r="3" spans="1:6" ht="18.2" x14ac:dyDescent="0.35">
      <c r="A3" s="4"/>
      <c r="B3" s="43"/>
      <c r="C3" s="103" t="s">
        <v>42</v>
      </c>
      <c r="D3" s="103"/>
      <c r="E3" s="44"/>
      <c r="F3" s="7"/>
    </row>
    <row r="4" spans="1:6" ht="15.65" thickBot="1" x14ac:dyDescent="0.35">
      <c r="A4" s="4"/>
      <c r="B4" s="43"/>
      <c r="C4" s="29"/>
      <c r="D4" s="29"/>
      <c r="E4" s="44"/>
      <c r="F4" s="7"/>
    </row>
    <row r="5" spans="1:6" s="50" customFormat="1" ht="25.2" customHeight="1" thickBot="1" x14ac:dyDescent="0.35">
      <c r="A5" s="45"/>
      <c r="B5" s="46"/>
      <c r="C5" s="47" t="s">
        <v>24</v>
      </c>
      <c r="D5" s="47" t="s">
        <v>41</v>
      </c>
      <c r="E5" s="48"/>
      <c r="F5" s="49"/>
    </row>
    <row r="6" spans="1:6" s="50" customFormat="1" ht="25.2" customHeight="1" x14ac:dyDescent="0.3">
      <c r="A6" s="14"/>
      <c r="B6" s="38"/>
      <c r="C6" s="51">
        <v>1</v>
      </c>
      <c r="D6" s="51" t="str">
        <f>'IC Risk Assessment'!Y6</f>
        <v>Staff non-compliant with hand hygiene</v>
      </c>
      <c r="E6" s="39"/>
      <c r="F6" s="31"/>
    </row>
    <row r="7" spans="1:6" s="50" customFormat="1" ht="25.2" customHeight="1" x14ac:dyDescent="0.3">
      <c r="A7" s="14"/>
      <c r="B7" s="38"/>
      <c r="C7" s="51">
        <v>2</v>
      </c>
      <c r="D7" s="51" t="str">
        <f>'IC Risk Assessment'!Y7</f>
        <v>Staff non-compliant with standard precautions</v>
      </c>
      <c r="E7" s="39"/>
      <c r="F7" s="31"/>
    </row>
    <row r="8" spans="1:6" s="50" customFormat="1" ht="25.2" customHeight="1" x14ac:dyDescent="0.3">
      <c r="A8" s="14"/>
      <c r="B8" s="38"/>
      <c r="C8" s="51">
        <v>3</v>
      </c>
      <c r="D8" s="51" t="str">
        <f>'IC Risk Assessment'!Y8</f>
        <v>Staff non-compliant with isolation precautions</v>
      </c>
      <c r="E8" s="39"/>
      <c r="F8" s="31"/>
    </row>
    <row r="9" spans="1:6" s="50" customFormat="1" ht="25.2" customHeight="1" x14ac:dyDescent="0.3">
      <c r="A9" s="14"/>
      <c r="B9" s="38"/>
      <c r="C9" s="51">
        <v>4</v>
      </c>
      <c r="D9" s="51" t="str">
        <f>'IC Risk Assessment'!Y9</f>
        <v>Improper cleaning and disinfection of shared medical equipment</v>
      </c>
      <c r="E9" s="39"/>
      <c r="F9" s="31"/>
    </row>
    <row r="10" spans="1:6" s="50" customFormat="1" ht="25.2" customHeight="1" x14ac:dyDescent="0.3">
      <c r="A10" s="14"/>
      <c r="B10" s="38"/>
      <c r="C10" s="51">
        <v>5</v>
      </c>
      <c r="D10" s="51" t="str">
        <f>'IC Risk Assessment'!Y10</f>
        <v>Improper cleaning and disinfection of glucometers</v>
      </c>
      <c r="E10" s="39"/>
      <c r="F10" s="31"/>
    </row>
    <row r="11" spans="1:6" s="50" customFormat="1" ht="25.2" customHeight="1" x14ac:dyDescent="0.3">
      <c r="A11" s="14"/>
      <c r="B11" s="38"/>
      <c r="C11" s="51">
        <v>6</v>
      </c>
      <c r="D11" s="51" t="str">
        <f>'IC Risk Assessment'!Y11</f>
        <v>Resident C. difficile infections</v>
      </c>
      <c r="E11" s="39"/>
      <c r="F11" s="31"/>
    </row>
    <row r="12" spans="1:6" s="50" customFormat="1" ht="25.2" customHeight="1" x14ac:dyDescent="0.3">
      <c r="A12" s="14"/>
      <c r="B12" s="38"/>
      <c r="C12" s="51">
        <v>7</v>
      </c>
      <c r="D12" s="51" t="str">
        <f>'IC Risk Assessment'!Y12</f>
        <v>Resident wound infections</v>
      </c>
      <c r="E12" s="39"/>
      <c r="F12" s="31"/>
    </row>
    <row r="13" spans="1:6" s="50" customFormat="1" ht="25.2" customHeight="1" x14ac:dyDescent="0.3">
      <c r="A13" s="52"/>
      <c r="B13" s="53"/>
      <c r="C13" s="51">
        <v>8</v>
      </c>
      <c r="D13" s="51" t="str">
        <f>'IC Risk Assessment'!Y13</f>
        <v>Resident pressure ulcers</v>
      </c>
      <c r="E13" s="54"/>
      <c r="F13" s="55"/>
    </row>
    <row r="14" spans="1:6" s="50" customFormat="1" ht="25.2" customHeight="1" x14ac:dyDescent="0.3">
      <c r="A14" s="45"/>
      <c r="B14" s="46"/>
      <c r="C14" s="51">
        <v>9</v>
      </c>
      <c r="D14" s="51" t="str">
        <f>'IC Risk Assessment'!Y14</f>
        <v>Resident with scabies</v>
      </c>
      <c r="E14" s="48"/>
      <c r="F14" s="49"/>
    </row>
    <row r="15" spans="1:6" s="50" customFormat="1" ht="25.2" customHeight="1" x14ac:dyDescent="0.3">
      <c r="A15" s="45"/>
      <c r="B15" s="46"/>
      <c r="C15" s="51">
        <v>10</v>
      </c>
      <c r="D15" s="51" t="str">
        <f>'IC Risk Assessment'!Y15</f>
        <v>Needle stick injuries</v>
      </c>
      <c r="E15" s="48"/>
      <c r="F15" s="49"/>
    </row>
    <row r="16" spans="1:6" s="50" customFormat="1" ht="25.2" customHeight="1" x14ac:dyDescent="0.3">
      <c r="A16" s="45"/>
      <c r="B16" s="46"/>
      <c r="C16" s="51">
        <v>11</v>
      </c>
      <c r="D16" s="51" t="str">
        <f>'IC Risk Assessment'!Y16</f>
        <v>Ineffective cleaning and disinfection of resident rooms</v>
      </c>
      <c r="E16" s="48"/>
      <c r="F16" s="49"/>
    </row>
    <row r="17" spans="1:6" s="50" customFormat="1" ht="25.2" customHeight="1" x14ac:dyDescent="0.3">
      <c r="A17" s="45"/>
      <c r="B17" s="46"/>
      <c r="C17" s="51">
        <v>12</v>
      </c>
      <c r="D17" s="51" t="str">
        <f>'IC Risk Assessment'!Y17</f>
        <v>Medication errors</v>
      </c>
      <c r="E17" s="48"/>
      <c r="F17" s="49"/>
    </row>
    <row r="18" spans="1:6" s="50" customFormat="1" ht="25.2" customHeight="1" x14ac:dyDescent="0.3">
      <c r="A18" s="45"/>
      <c r="B18" s="46"/>
      <c r="C18" s="51">
        <v>13</v>
      </c>
      <c r="D18" s="51" t="str">
        <f>'IC Risk Assessment'!Y18</f>
        <v>Ineffective surveillance practices</v>
      </c>
      <c r="E18" s="48"/>
      <c r="F18" s="49"/>
    </row>
    <row r="19" spans="1:6" s="50" customFormat="1" ht="25.2" customHeight="1" x14ac:dyDescent="0.3">
      <c r="A19" s="45"/>
      <c r="B19" s="46"/>
      <c r="C19" s="51">
        <v>14</v>
      </c>
      <c r="D19" s="51" t="str">
        <f>'IC Risk Assessment'!Y19</f>
        <v>Low vaccination rates for staff</v>
      </c>
      <c r="E19" s="48"/>
      <c r="F19" s="49"/>
    </row>
    <row r="20" spans="1:6" s="50" customFormat="1" ht="25.2" customHeight="1" x14ac:dyDescent="0.3">
      <c r="A20" s="45"/>
      <c r="B20" s="46"/>
      <c r="C20" s="51">
        <v>15</v>
      </c>
      <c r="D20" s="51" t="str">
        <f>'IC Risk Assessment'!Y20</f>
        <v>Low flu and pneumonia vaccination rates for residents</v>
      </c>
      <c r="E20" s="48"/>
      <c r="F20" s="49"/>
    </row>
    <row r="21" spans="1:6" s="50" customFormat="1" ht="25.2" customHeight="1" thickBot="1" x14ac:dyDescent="0.35">
      <c r="A21" s="45"/>
      <c r="B21" s="46"/>
      <c r="C21" s="56">
        <v>16</v>
      </c>
      <c r="D21" s="51" t="str">
        <f>'IC Risk Assessment'!Y21</f>
        <v>Additional items to be added</v>
      </c>
      <c r="E21" s="48"/>
      <c r="F21" s="49"/>
    </row>
    <row r="22" spans="1:6" x14ac:dyDescent="0.3">
      <c r="A22" s="8"/>
      <c r="B22" s="36"/>
      <c r="C22" s="30"/>
      <c r="D22" s="30"/>
      <c r="E22" s="37"/>
      <c r="F22" s="13"/>
    </row>
    <row r="23" spans="1:6" x14ac:dyDescent="0.3">
      <c r="A23" s="8"/>
      <c r="B23" s="36"/>
      <c r="C23" s="30"/>
      <c r="D23" s="30"/>
      <c r="E23" s="37"/>
      <c r="F23" s="13"/>
    </row>
    <row r="24" spans="1:6" x14ac:dyDescent="0.3">
      <c r="A24" s="8"/>
      <c r="B24" s="40"/>
      <c r="C24" s="41"/>
      <c r="D24" s="41"/>
      <c r="E24" s="42"/>
      <c r="F24" s="13"/>
    </row>
    <row r="25" spans="1:6" ht="4.8499999999999996" customHeight="1" thickBot="1" x14ac:dyDescent="0.35">
      <c r="A25" s="26"/>
      <c r="B25" s="27"/>
      <c r="C25" s="27"/>
      <c r="D25" s="27"/>
      <c r="E25" s="27"/>
      <c r="F25" s="28"/>
    </row>
  </sheetData>
  <mergeCells count="1">
    <mergeCell ref="C3:D3"/>
  </mergeCells>
  <printOptions horizontalCentered="1" verticalCentered="1"/>
  <pageMargins left="0.25" right="0.25" top="0.25" bottom="0.2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3"/>
  <sheetViews>
    <sheetView topLeftCell="A4" workbookViewId="0">
      <selection activeCell="G8" sqref="G8"/>
    </sheetView>
  </sheetViews>
  <sheetFormatPr defaultRowHeight="15.05" x14ac:dyDescent="0.3"/>
  <cols>
    <col min="1" max="1" width="0.77734375" customWidth="1"/>
    <col min="2" max="2" width="9.77734375" customWidth="1"/>
    <col min="3" max="3" width="27.21875" customWidth="1"/>
    <col min="4" max="4" width="77.21875" customWidth="1"/>
    <col min="5" max="5" width="10.21875" customWidth="1"/>
    <col min="6" max="6" width="0.77734375" customWidth="1"/>
  </cols>
  <sheetData>
    <row r="1" spans="1:6" ht="4.8499999999999996" customHeight="1" x14ac:dyDescent="0.3">
      <c r="A1" s="1"/>
      <c r="B1" s="2"/>
      <c r="C1" s="2"/>
      <c r="D1" s="2"/>
      <c r="E1" s="2"/>
      <c r="F1" s="3"/>
    </row>
    <row r="2" spans="1:6" x14ac:dyDescent="0.3">
      <c r="A2" s="4"/>
      <c r="B2" s="33"/>
      <c r="C2" s="34"/>
      <c r="D2" s="34"/>
      <c r="E2" s="35"/>
      <c r="F2" s="7"/>
    </row>
    <row r="3" spans="1:6" ht="18.2" x14ac:dyDescent="0.35">
      <c r="A3" s="4"/>
      <c r="B3" s="43"/>
      <c r="C3" s="75"/>
      <c r="D3" s="75"/>
      <c r="E3" s="44"/>
      <c r="F3" s="7"/>
    </row>
    <row r="4" spans="1:6" ht="15.65" thickBot="1" x14ac:dyDescent="0.35">
      <c r="A4" s="4"/>
      <c r="B4" s="43"/>
      <c r="C4" s="29"/>
      <c r="D4" s="29"/>
      <c r="E4" s="44"/>
      <c r="F4" s="7"/>
    </row>
    <row r="5" spans="1:6" s="50" customFormat="1" ht="25.2" customHeight="1" thickBot="1" x14ac:dyDescent="0.35">
      <c r="A5" s="45"/>
      <c r="B5" s="46"/>
      <c r="C5" s="104" t="s">
        <v>43</v>
      </c>
      <c r="D5" s="105"/>
      <c r="E5" s="48"/>
      <c r="F5" s="49"/>
    </row>
    <row r="6" spans="1:6" s="50" customFormat="1" ht="51.65" customHeight="1" x14ac:dyDescent="0.3">
      <c r="A6" s="14"/>
      <c r="B6" s="38"/>
      <c r="C6" s="71" t="s">
        <v>44</v>
      </c>
      <c r="D6" s="72" t="s">
        <v>46</v>
      </c>
      <c r="E6" s="39"/>
      <c r="F6" s="31"/>
    </row>
    <row r="7" spans="1:6" s="50" customFormat="1" ht="83" customHeight="1" x14ac:dyDescent="0.3">
      <c r="A7" s="14"/>
      <c r="B7" s="38"/>
      <c r="C7" s="71" t="s">
        <v>6</v>
      </c>
      <c r="D7" s="72" t="s">
        <v>47</v>
      </c>
      <c r="E7" s="39"/>
      <c r="F7" s="31"/>
    </row>
    <row r="8" spans="1:6" s="50" customFormat="1" ht="52.15" customHeight="1" x14ac:dyDescent="0.3">
      <c r="A8" s="14"/>
      <c r="B8" s="38"/>
      <c r="C8" s="71" t="s">
        <v>45</v>
      </c>
      <c r="D8" s="72" t="s">
        <v>48</v>
      </c>
      <c r="E8" s="39"/>
      <c r="F8" s="31"/>
    </row>
    <row r="9" spans="1:6" s="50" customFormat="1" ht="48.55" customHeight="1" thickBot="1" x14ac:dyDescent="0.35">
      <c r="A9" s="14"/>
      <c r="B9" s="38"/>
      <c r="C9" s="73" t="s">
        <v>49</v>
      </c>
      <c r="D9" s="74" t="s">
        <v>52</v>
      </c>
      <c r="E9" s="39"/>
      <c r="F9" s="31"/>
    </row>
    <row r="10" spans="1:6" x14ac:dyDescent="0.3">
      <c r="A10" s="8"/>
      <c r="B10" s="36"/>
      <c r="C10" s="30"/>
      <c r="D10" s="30"/>
      <c r="E10" s="37"/>
      <c r="F10" s="13"/>
    </row>
    <row r="11" spans="1:6" x14ac:dyDescent="0.3">
      <c r="A11" s="8"/>
      <c r="B11" s="36"/>
      <c r="C11" s="30"/>
      <c r="D11" s="30"/>
      <c r="E11" s="37"/>
      <c r="F11" s="13"/>
    </row>
    <row r="12" spans="1:6" ht="223.2" customHeight="1" x14ac:dyDescent="0.3">
      <c r="A12" s="8"/>
      <c r="B12" s="40"/>
      <c r="C12" s="41"/>
      <c r="D12" s="41"/>
      <c r="E12" s="42"/>
      <c r="F12" s="13"/>
    </row>
    <row r="13" spans="1:6" ht="4.8499999999999996" customHeight="1" thickBot="1" x14ac:dyDescent="0.35">
      <c r="A13" s="26"/>
      <c r="B13" s="27"/>
      <c r="C13" s="27"/>
      <c r="D13" s="27"/>
      <c r="E13" s="27"/>
      <c r="F13" s="28"/>
    </row>
  </sheetData>
  <mergeCells count="1">
    <mergeCell ref="C5:D5"/>
  </mergeCells>
  <printOptions horizontalCentered="1" verticalCentered="1"/>
  <pageMargins left="0.25" right="0.25" top="0.25" bottom="0.2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IC Risk Assessment</vt:lpstr>
      <vt:lpstr>RISK ASSESSMENT PRIORITY</vt:lpstr>
      <vt:lpstr>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Claudia</cp:lastModifiedBy>
  <cp:lastPrinted>2016-07-18T22:48:04Z</cp:lastPrinted>
  <dcterms:created xsi:type="dcterms:W3CDTF">2016-07-16T21:30:03Z</dcterms:created>
  <dcterms:modified xsi:type="dcterms:W3CDTF">2019-02-09T16:24:57Z</dcterms:modified>
</cp:coreProperties>
</file>